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60" windowWidth="14160" windowHeight="8445" tabRatio="804"/>
  </bookViews>
  <sheets>
    <sheet name="토지조서" sheetId="1" r:id="rId1"/>
    <sheet name="지장물조서" sheetId="18" r:id="rId2"/>
  </sheets>
  <definedNames>
    <definedName name="_2002보상__F4">#REF!</definedName>
    <definedName name="_xlnm._FilterDatabase" localSheetId="1" hidden="1">지장물조서!$H$4:$I$8</definedName>
    <definedName name="_xlnm._FilterDatabase" localSheetId="0" hidden="1">토지조서!$C$3:$L$10</definedName>
    <definedName name="_xlnm.Print_Area" localSheetId="1">지장물조서!$B$1:$P$16</definedName>
    <definedName name="_xlnm.Print_Area" localSheetId="0">토지조서!$A$1:$M$23</definedName>
    <definedName name="_xlnm.Print_Titles" localSheetId="1">지장물조서!$1:$4</definedName>
    <definedName name="_xlnm.Print_Titles" localSheetId="0">토지조서!$3:$4</definedName>
  </definedNames>
  <calcPr calcId="124519" fullCalcOnLoad="1"/>
</workbook>
</file>

<file path=xl/calcChain.xml><?xml version="1.0" encoding="utf-8"?>
<calcChain xmlns="http://schemas.openxmlformats.org/spreadsheetml/2006/main">
  <c r="O12" i="18"/>
  <c r="N12"/>
  <c r="O6"/>
  <c r="N6"/>
  <c r="O5"/>
  <c r="N5"/>
  <c r="L13"/>
  <c r="M13" s="1"/>
  <c r="L12"/>
  <c r="M12"/>
  <c r="L11"/>
  <c r="M11"/>
  <c r="L10"/>
  <c r="M10"/>
  <c r="L9"/>
  <c r="M9"/>
  <c r="L8"/>
  <c r="M8"/>
  <c r="J23" i="1"/>
  <c r="M2" i="18"/>
  <c r="L6"/>
  <c r="L7"/>
  <c r="L5"/>
  <c r="M5" s="1"/>
  <c r="M16" s="1"/>
  <c r="M6"/>
  <c r="M7"/>
</calcChain>
</file>

<file path=xl/sharedStrings.xml><?xml version="1.0" encoding="utf-8"?>
<sst xmlns="http://schemas.openxmlformats.org/spreadsheetml/2006/main" count="255" uniqueCount="129">
  <si>
    <t>일련</t>
    <phoneticPr fontId="3" type="noConversion"/>
  </si>
  <si>
    <t>번호</t>
    <phoneticPr fontId="3" type="noConversion"/>
  </si>
  <si>
    <t>토지소재지</t>
    <phoneticPr fontId="3" type="noConversion"/>
  </si>
  <si>
    <t>읍면</t>
    <phoneticPr fontId="3" type="noConversion"/>
  </si>
  <si>
    <t>리</t>
    <phoneticPr fontId="3" type="noConversion"/>
  </si>
  <si>
    <t xml:space="preserve">면적(㎡) </t>
    <phoneticPr fontId="3" type="noConversion"/>
  </si>
  <si>
    <t>지번</t>
    <phoneticPr fontId="3" type="noConversion"/>
  </si>
  <si>
    <t>지목</t>
    <phoneticPr fontId="3" type="noConversion"/>
  </si>
  <si>
    <t>소 유 자</t>
    <phoneticPr fontId="3" type="noConversion"/>
  </si>
  <si>
    <t>공부</t>
    <phoneticPr fontId="3" type="noConversion"/>
  </si>
  <si>
    <t>현실</t>
    <phoneticPr fontId="3" type="noConversion"/>
  </si>
  <si>
    <t>주 소</t>
    <phoneticPr fontId="3" type="noConversion"/>
  </si>
  <si>
    <t>성명</t>
    <phoneticPr fontId="3" type="noConversion"/>
  </si>
  <si>
    <t>비고</t>
    <phoneticPr fontId="3" type="noConversion"/>
  </si>
  <si>
    <t>공부
(분할전)</t>
    <phoneticPr fontId="3" type="noConversion"/>
  </si>
  <si>
    <t>분할
(분할후)</t>
    <phoneticPr fontId="3" type="noConversion"/>
  </si>
  <si>
    <t>당초
(분할전)</t>
    <phoneticPr fontId="3" type="noConversion"/>
  </si>
  <si>
    <t>편입
(분할후)</t>
    <phoneticPr fontId="3" type="noConversion"/>
  </si>
  <si>
    <t>일련</t>
    <phoneticPr fontId="3" type="noConversion"/>
  </si>
  <si>
    <t>토지소재지</t>
    <phoneticPr fontId="3" type="noConversion"/>
  </si>
  <si>
    <t>지번</t>
    <phoneticPr fontId="3" type="noConversion"/>
  </si>
  <si>
    <t>지장물명</t>
    <phoneticPr fontId="3" type="noConversion"/>
  </si>
  <si>
    <t>규격 및 구조</t>
    <phoneticPr fontId="3" type="noConversion"/>
  </si>
  <si>
    <t>단위</t>
    <phoneticPr fontId="3" type="noConversion"/>
  </si>
  <si>
    <t>수량</t>
    <phoneticPr fontId="3" type="noConversion"/>
  </si>
  <si>
    <t>감정평가액</t>
    <phoneticPr fontId="3" type="noConversion"/>
  </si>
  <si>
    <t>사정액
(원)</t>
    <phoneticPr fontId="3" type="noConversion"/>
  </si>
  <si>
    <t>비고</t>
    <phoneticPr fontId="3" type="noConversion"/>
  </si>
  <si>
    <t>번호</t>
    <phoneticPr fontId="3" type="noConversion"/>
  </si>
  <si>
    <t>읍면</t>
    <phoneticPr fontId="3" type="noConversion"/>
  </si>
  <si>
    <t>리</t>
    <phoneticPr fontId="3" type="noConversion"/>
  </si>
  <si>
    <t>태평양</t>
    <phoneticPr fontId="3" type="noConversion"/>
  </si>
  <si>
    <t>주 소</t>
    <phoneticPr fontId="3" type="noConversion"/>
  </si>
  <si>
    <t>성명</t>
    <phoneticPr fontId="3" type="noConversion"/>
  </si>
  <si>
    <t>평     균
단     가
(원)</t>
    <phoneticPr fontId="3" type="noConversion"/>
  </si>
  <si>
    <t>삼일</t>
    <phoneticPr fontId="3" type="noConversion"/>
  </si>
  <si>
    <t>합계</t>
    <phoneticPr fontId="3" type="noConversion"/>
  </si>
  <si>
    <t>총 계</t>
    <phoneticPr fontId="3" type="noConversion"/>
  </si>
  <si>
    <t>주</t>
    <phoneticPr fontId="3" type="noConversion"/>
  </si>
  <si>
    <t>건</t>
    <phoneticPr fontId="3" type="noConversion"/>
  </si>
  <si>
    <t>건</t>
    <phoneticPr fontId="3" type="noConversion"/>
  </si>
  <si>
    <t>"</t>
    <phoneticPr fontId="3" type="noConversion"/>
  </si>
  <si>
    <t xml:space="preserve"> □ 공 사 명 : 뒷내천 정비공사</t>
    <phoneticPr fontId="3" type="noConversion"/>
  </si>
  <si>
    <t>310-2</t>
    <phoneticPr fontId="25" type="noConversion"/>
  </si>
  <si>
    <t>316-3</t>
    <phoneticPr fontId="25" type="noConversion"/>
  </si>
  <si>
    <t>310-4</t>
    <phoneticPr fontId="25" type="noConversion"/>
  </si>
  <si>
    <t>312-5</t>
    <phoneticPr fontId="25" type="noConversion"/>
  </si>
  <si>
    <t>316-16</t>
    <phoneticPr fontId="25" type="noConversion"/>
  </si>
  <si>
    <t>312-2</t>
    <phoneticPr fontId="25" type="noConversion"/>
  </si>
  <si>
    <t>317-3</t>
    <phoneticPr fontId="25" type="noConversion"/>
  </si>
  <si>
    <t>318-3</t>
    <phoneticPr fontId="25" type="noConversion"/>
  </si>
  <si>
    <t>324-1</t>
    <phoneticPr fontId="25" type="noConversion"/>
  </si>
  <si>
    <t>323-6</t>
    <phoneticPr fontId="25" type="noConversion"/>
  </si>
  <si>
    <t>323-4</t>
    <phoneticPr fontId="25" type="noConversion"/>
  </si>
  <si>
    <t>316-8</t>
    <phoneticPr fontId="25" type="noConversion"/>
  </si>
  <si>
    <t>311-1</t>
    <phoneticPr fontId="25" type="noConversion"/>
  </si>
  <si>
    <t>용문</t>
    <phoneticPr fontId="3" type="noConversion"/>
  </si>
  <si>
    <t>상금곡리</t>
    <phoneticPr fontId="3" type="noConversion"/>
  </si>
  <si>
    <t>답</t>
    <phoneticPr fontId="25" type="noConversion"/>
  </si>
  <si>
    <t>도</t>
    <phoneticPr fontId="25" type="noConversion"/>
  </si>
  <si>
    <t>경상북도 예천군 예천읍 대심리 425-1 로얄맨션 다-301</t>
    <phoneticPr fontId="25" type="noConversion"/>
  </si>
  <si>
    <t>경상북도 예천군 용문면 상금곡리 500</t>
    <phoneticPr fontId="25" type="noConversion"/>
  </si>
  <si>
    <t>경상북도 예천군 용문면 상금곡리 505</t>
    <phoneticPr fontId="25" type="noConversion"/>
  </si>
  <si>
    <t>경상북도 예천군 용문면 상금곡리 334</t>
    <phoneticPr fontId="25" type="noConversion"/>
  </si>
  <si>
    <t>경상북도 예천군 용문면 상금곡리 339</t>
    <phoneticPr fontId="25" type="noConversion"/>
  </si>
  <si>
    <t>경상북도 예천군 용문면 상금곡리 528</t>
    <phoneticPr fontId="25" type="noConversion"/>
  </si>
  <si>
    <t>경상북도 예천군 용문면 상금곡리 317-3</t>
    <phoneticPr fontId="25" type="noConversion"/>
  </si>
  <si>
    <t>서울특별시 강남구 일원동 719 푸른마을아파트 111-1405</t>
    <phoneticPr fontId="25" type="noConversion"/>
  </si>
  <si>
    <t>경상북도 예천군 용문면 상금곡리 343</t>
    <phoneticPr fontId="25" type="noConversion"/>
  </si>
  <si>
    <t>경상북도 예천군 용문면 상금곡리 635</t>
    <phoneticPr fontId="25" type="noConversion"/>
  </si>
  <si>
    <t>경상북도 예천군 용문면 상금곡리 337</t>
    <phoneticPr fontId="25" type="noConversion"/>
  </si>
  <si>
    <t>경상북도 예천군 용문면 상금곡리 342</t>
    <phoneticPr fontId="25" type="noConversion"/>
  </si>
  <si>
    <t>박희도</t>
    <phoneticPr fontId="25" type="noConversion"/>
  </si>
  <si>
    <t>박노경</t>
    <phoneticPr fontId="25" type="noConversion"/>
  </si>
  <si>
    <t>강흥석</t>
    <phoneticPr fontId="25" type="noConversion"/>
  </si>
  <si>
    <t>박진대</t>
    <phoneticPr fontId="25" type="noConversion"/>
  </si>
  <si>
    <t>금곡서원</t>
    <phoneticPr fontId="25" type="noConversion"/>
  </si>
  <si>
    <t>김응환</t>
    <phoneticPr fontId="25" type="noConversion"/>
  </si>
  <si>
    <t>변용호 외 2인</t>
    <phoneticPr fontId="25" type="noConversion"/>
  </si>
  <si>
    <t>변해건</t>
    <phoneticPr fontId="25" type="noConversion"/>
  </si>
  <si>
    <t>박동수</t>
    <phoneticPr fontId="25" type="noConversion"/>
  </si>
  <si>
    <t>박지식</t>
    <phoneticPr fontId="25" type="noConversion"/>
  </si>
  <si>
    <t>박노탁</t>
    <phoneticPr fontId="25" type="noConversion"/>
  </si>
  <si>
    <t>박원식</t>
    <phoneticPr fontId="25" type="noConversion"/>
  </si>
  <si>
    <t>김채환</t>
    <phoneticPr fontId="25" type="noConversion"/>
  </si>
  <si>
    <t>함양박씨문중</t>
    <phoneticPr fontId="25" type="noConversion"/>
  </si>
  <si>
    <t>전필</t>
    <phoneticPr fontId="26" type="noConversion"/>
  </si>
  <si>
    <t>전필</t>
    <phoneticPr fontId="3" type="noConversion"/>
  </si>
  <si>
    <t>251-1</t>
    <phoneticPr fontId="3" type="noConversion"/>
  </si>
  <si>
    <t>253-3</t>
    <phoneticPr fontId="3" type="noConversion"/>
  </si>
  <si>
    <t>310-5</t>
    <phoneticPr fontId="3" type="noConversion"/>
  </si>
  <si>
    <t>310-6</t>
    <phoneticPr fontId="3" type="noConversion"/>
  </si>
  <si>
    <t>311-4</t>
    <phoneticPr fontId="3" type="noConversion"/>
  </si>
  <si>
    <t>312-11</t>
    <phoneticPr fontId="3" type="noConversion"/>
  </si>
  <si>
    <t>312-12</t>
    <phoneticPr fontId="3" type="noConversion"/>
  </si>
  <si>
    <t>답</t>
    <phoneticPr fontId="3" type="noConversion"/>
  </si>
  <si>
    <t>"</t>
    <phoneticPr fontId="3" type="noConversion"/>
  </si>
  <si>
    <t>312-13</t>
    <phoneticPr fontId="3" type="noConversion"/>
  </si>
  <si>
    <t>314-1</t>
    <phoneticPr fontId="3" type="noConversion"/>
  </si>
  <si>
    <t>315-2</t>
    <phoneticPr fontId="3" type="noConversion"/>
  </si>
  <si>
    <t>323-14</t>
    <phoneticPr fontId="3" type="noConversion"/>
  </si>
  <si>
    <t>323-15</t>
    <phoneticPr fontId="3" type="noConversion"/>
  </si>
  <si>
    <t>324-5</t>
    <phoneticPr fontId="3" type="noConversion"/>
  </si>
  <si>
    <t>316-3</t>
    <phoneticPr fontId="3" type="noConversion"/>
  </si>
  <si>
    <t>316-16</t>
    <phoneticPr fontId="3" type="noConversion"/>
  </si>
  <si>
    <t>317-3</t>
    <phoneticPr fontId="3" type="noConversion"/>
  </si>
  <si>
    <t>318-3</t>
    <phoneticPr fontId="3" type="noConversion"/>
  </si>
  <si>
    <t>도</t>
    <phoneticPr fontId="3" type="noConversion"/>
  </si>
  <si>
    <t>용문</t>
    <phoneticPr fontId="3" type="noConversion"/>
  </si>
  <si>
    <t>상금곡리</t>
    <phoneticPr fontId="3" type="noConversion"/>
  </si>
  <si>
    <t>호도나무</t>
    <phoneticPr fontId="3" type="noConversion"/>
  </si>
  <si>
    <t>7년생</t>
    <phoneticPr fontId="3" type="noConversion"/>
  </si>
  <si>
    <t>310-2</t>
    <phoneticPr fontId="3" type="noConversion"/>
  </si>
  <si>
    <t>제피나무</t>
    <phoneticPr fontId="3" type="noConversion"/>
  </si>
  <si>
    <t>5년생</t>
    <phoneticPr fontId="3" type="noConversion"/>
  </si>
  <si>
    <t>두릅나무</t>
    <phoneticPr fontId="3" type="noConversion"/>
  </si>
  <si>
    <t>식</t>
    <phoneticPr fontId="3" type="noConversion"/>
  </si>
  <si>
    <t>311-3</t>
    <phoneticPr fontId="3" type="noConversion"/>
  </si>
  <si>
    <t>감나무</t>
    <phoneticPr fontId="3" type="noConversion"/>
  </si>
  <si>
    <t>복숭아나무</t>
    <phoneticPr fontId="3" type="noConversion"/>
  </si>
  <si>
    <t>매실나무</t>
    <phoneticPr fontId="3" type="noConversion"/>
  </si>
  <si>
    <t>323-4</t>
    <phoneticPr fontId="3" type="noConversion"/>
  </si>
  <si>
    <t>대추나무</t>
    <phoneticPr fontId="3" type="noConversion"/>
  </si>
  <si>
    <t>경북 예천군 용문면 상금곡리 342</t>
    <phoneticPr fontId="3" type="noConversion"/>
  </si>
  <si>
    <t>함양박씨문중</t>
    <phoneticPr fontId="3" type="noConversion"/>
  </si>
  <si>
    <t>316-22</t>
    <phoneticPr fontId="3" type="noConversion"/>
  </si>
  <si>
    <t>토 지 편 입조 서</t>
    <phoneticPr fontId="3" type="noConversion"/>
  </si>
  <si>
    <t xml:space="preserve">지장물 편입조서 </t>
    <phoneticPr fontId="3" type="noConversion"/>
  </si>
  <si>
    <t>뒷내천 정비공사</t>
    <phoneticPr fontId="3" type="noConversion"/>
  </si>
</sst>
</file>

<file path=xl/styles.xml><?xml version="1.0" encoding="utf-8"?>
<styleSheet xmlns="http://schemas.openxmlformats.org/spreadsheetml/2006/main">
  <numFmts count="11">
    <numFmt numFmtId="41" formatCode="_-* #,##0_-;\-* #,##0_-;_-* &quot;-&quot;_-;_-@_-"/>
    <numFmt numFmtId="177" formatCode="#,##0.0_ "/>
    <numFmt numFmtId="178" formatCode="#,##0_ "/>
    <numFmt numFmtId="180" formatCode="&quot;₩&quot;#,##0;[Red]&quot;₩&quot;&quot;₩&quot;\-#,##0"/>
    <numFmt numFmtId="181" formatCode="&quot;₩&quot;#,##0.00;[Red]&quot;₩&quot;&quot;₩&quot;\-#,##0.00"/>
    <numFmt numFmtId="182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3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4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5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6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1" formatCode="mm&quot;월&quot;\ dd&quot;일&quot;"/>
  </numFmts>
  <fonts count="27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8"/>
      <name val="돋움"/>
      <family val="3"/>
      <charset val="129"/>
    </font>
    <font>
      <b/>
      <sz val="20"/>
      <name val="굴림"/>
      <family val="3"/>
      <charset val="129"/>
    </font>
    <font>
      <sz val="8"/>
      <name val="굴림"/>
      <family val="3"/>
      <charset val="129"/>
    </font>
    <font>
      <sz val="10"/>
      <color indexed="8"/>
      <name val="굴림"/>
      <family val="3"/>
      <charset val="129"/>
    </font>
    <font>
      <sz val="9"/>
      <name val="굴림"/>
      <family val="3"/>
      <charset val="129"/>
    </font>
    <font>
      <sz val="9"/>
      <color indexed="8"/>
      <name val="굴림"/>
      <family val="3"/>
      <charset val="129"/>
    </font>
    <font>
      <sz val="11"/>
      <name val="굴림"/>
      <family val="3"/>
      <charset val="129"/>
    </font>
    <font>
      <b/>
      <sz val="12"/>
      <name val="굴림"/>
      <family val="3"/>
      <charset val="129"/>
    </font>
    <font>
      <sz val="9"/>
      <name val="돋움"/>
      <family val="3"/>
      <charset val="129"/>
    </font>
    <font>
      <sz val="11"/>
      <color indexed="8"/>
      <name val="굴림"/>
      <family val="3"/>
      <charset val="129"/>
    </font>
    <font>
      <b/>
      <sz val="11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10"/>
      <name val="돋움"/>
      <family val="3"/>
      <charset val="129"/>
    </font>
    <font>
      <b/>
      <sz val="25"/>
      <name val="돋움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/>
    <xf numFmtId="184" fontId="14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180" fontId="17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" fontId="16" fillId="0" borderId="0">
      <protection locked="0"/>
    </xf>
    <xf numFmtId="185" fontId="14" fillId="0" borderId="0">
      <protection locked="0"/>
    </xf>
    <xf numFmtId="180" fontId="17" fillId="0" borderId="0" applyFont="0" applyFill="0" applyBorder="0" applyAlignment="0" applyProtection="0"/>
    <xf numFmtId="181" fontId="17" fillId="0" borderId="0" applyFont="0" applyFill="0" applyBorder="0" applyAlignment="0" applyProtection="0"/>
    <xf numFmtId="183" fontId="14" fillId="0" borderId="0">
      <protection locked="0"/>
    </xf>
    <xf numFmtId="0" fontId="1" fillId="0" borderId="0"/>
    <xf numFmtId="0" fontId="1" fillId="0" borderId="0"/>
    <xf numFmtId="0" fontId="16" fillId="0" borderId="1">
      <protection locked="0"/>
    </xf>
    <xf numFmtId="182" fontId="14" fillId="0" borderId="0">
      <protection locked="0"/>
    </xf>
    <xf numFmtId="186" fontId="14" fillId="0" borderId="0">
      <protection locked="0"/>
    </xf>
    <xf numFmtId="0" fontId="18" fillId="0" borderId="0"/>
    <xf numFmtId="38" fontId="19" fillId="2" borderId="0" applyNumberFormat="0" applyBorder="0" applyAlignment="0" applyProtection="0"/>
    <xf numFmtId="0" fontId="20" fillId="0" borderId="0">
      <alignment horizontal="left"/>
    </xf>
    <xf numFmtId="0" fontId="21" fillId="0" borderId="2" applyNumberFormat="0" applyAlignment="0" applyProtection="0">
      <alignment horizontal="left" vertical="center"/>
    </xf>
    <xf numFmtId="0" fontId="21" fillId="0" borderId="3">
      <alignment horizontal="left" vertical="center"/>
    </xf>
    <xf numFmtId="10" fontId="19" fillId="2" borderId="4" applyNumberFormat="0" applyBorder="0" applyAlignment="0" applyProtection="0"/>
    <xf numFmtId="0" fontId="22" fillId="0" borderId="5"/>
    <xf numFmtId="0" fontId="14" fillId="0" borderId="0"/>
    <xf numFmtId="10" fontId="17" fillId="0" borderId="0" applyFont="0" applyFill="0" applyBorder="0" applyAlignment="0" applyProtection="0"/>
    <xf numFmtId="0" fontId="22" fillId="0" borderId="0"/>
    <xf numFmtId="0" fontId="23" fillId="0" borderId="6">
      <alignment horizontal="left"/>
    </xf>
  </cellStyleXfs>
  <cellXfs count="7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1" fontId="1" fillId="0" borderId="4" xfId="7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41" fontId="9" fillId="0" borderId="4" xfId="7" applyFont="1" applyBorder="1" applyAlignment="1">
      <alignment horizontal="center" vertical="center" shrinkToFit="1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41" fontId="1" fillId="0" borderId="4" xfId="7" applyFont="1" applyFill="1" applyBorder="1" applyAlignment="1">
      <alignment vertical="center"/>
    </xf>
    <xf numFmtId="41" fontId="9" fillId="0" borderId="4" xfId="7" applyFont="1" applyFill="1" applyBorder="1" applyAlignment="1">
      <alignment horizontal="center" vertical="center" shrinkToFit="1"/>
    </xf>
    <xf numFmtId="41" fontId="12" fillId="0" borderId="4" xfId="7" applyFont="1" applyFill="1" applyBorder="1" applyAlignment="1">
      <alignment vertical="center" shrinkToFit="1"/>
    </xf>
    <xf numFmtId="0" fontId="0" fillId="0" borderId="4" xfId="0" applyFill="1" applyBorder="1" applyAlignment="1">
      <alignment horizontal="center" vertical="center"/>
    </xf>
    <xf numFmtId="41" fontId="12" fillId="0" borderId="4" xfId="7" applyFont="1" applyFill="1" applyBorder="1" applyAlignment="1">
      <alignment horizontal="center" vertical="center" shrinkToFit="1"/>
    </xf>
    <xf numFmtId="0" fontId="0" fillId="0" borderId="4" xfId="0" applyFill="1" applyBorder="1"/>
    <xf numFmtId="41" fontId="1" fillId="0" borderId="4" xfId="7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78" fontId="7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24" fillId="0" borderId="8" xfId="15" applyNumberFormat="1" applyFont="1" applyFill="1" applyBorder="1" applyAlignment="1">
      <alignment horizontal="center" vertical="center"/>
    </xf>
    <xf numFmtId="49" fontId="11" fillId="0" borderId="8" xfId="0" applyNumberFormat="1" applyFont="1" applyFill="1" applyBorder="1" applyAlignment="1" applyProtection="1">
      <alignment horizontal="center" vertical="center"/>
      <protection locked="0"/>
    </xf>
    <xf numFmtId="0" fontId="24" fillId="0" borderId="8" xfId="15" applyNumberFormat="1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178" fontId="24" fillId="0" borderId="8" xfId="8" applyNumberFormat="1" applyFont="1" applyFill="1" applyBorder="1" applyAlignment="1">
      <alignment horizontal="center" vertical="center"/>
    </xf>
    <xf numFmtId="177" fontId="8" fillId="0" borderId="8" xfId="7" applyNumberFormat="1" applyFont="1" applyFill="1" applyBorder="1" applyAlignment="1">
      <alignment vertical="center" shrinkToFit="1"/>
    </xf>
    <xf numFmtId="0" fontId="24" fillId="0" borderId="8" xfId="15" applyNumberFormat="1" applyFont="1" applyFill="1" applyBorder="1" applyAlignment="1">
      <alignment horizontal="center" vertical="center" wrapText="1" shrinkToFit="1"/>
    </xf>
    <xf numFmtId="0" fontId="24" fillId="0" borderId="9" xfId="14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24" fillId="0" borderId="10" xfId="15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 applyProtection="1">
      <alignment horizontal="center" vertical="center"/>
      <protection locked="0"/>
    </xf>
    <xf numFmtId="0" fontId="24" fillId="0" borderId="10" xfId="15" applyNumberFormat="1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178" fontId="24" fillId="0" borderId="10" xfId="8" applyNumberFormat="1" applyFont="1" applyFill="1" applyBorder="1" applyAlignment="1">
      <alignment horizontal="center" vertical="center"/>
    </xf>
    <xf numFmtId="177" fontId="8" fillId="0" borderId="10" xfId="7" applyNumberFormat="1" applyFont="1" applyFill="1" applyBorder="1" applyAlignment="1">
      <alignment vertical="center" shrinkToFit="1"/>
    </xf>
    <xf numFmtId="0" fontId="24" fillId="0" borderId="10" xfId="15" applyNumberFormat="1" applyFont="1" applyBorder="1" applyAlignment="1">
      <alignment horizontal="center" vertical="center" wrapText="1" shrinkToFit="1"/>
    </xf>
    <xf numFmtId="0" fontId="24" fillId="0" borderId="11" xfId="14" applyNumberFormat="1" applyFont="1" applyFill="1" applyBorder="1" applyAlignment="1">
      <alignment horizontal="center" vertical="center"/>
    </xf>
    <xf numFmtId="0" fontId="24" fillId="0" borderId="10" xfId="15" applyNumberFormat="1" applyFont="1" applyFill="1" applyBorder="1" applyAlignment="1">
      <alignment horizontal="center" vertical="center" wrapText="1" shrinkToFit="1"/>
    </xf>
    <xf numFmtId="191" fontId="24" fillId="0" borderId="10" xfId="15" applyNumberFormat="1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24" fillId="0" borderId="12" xfId="15" applyNumberFormat="1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 applyProtection="1">
      <alignment horizontal="center" vertical="center"/>
      <protection locked="0"/>
    </xf>
    <xf numFmtId="0" fontId="24" fillId="0" borderId="12" xfId="15" applyNumberFormat="1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178" fontId="24" fillId="0" borderId="12" xfId="8" applyNumberFormat="1" applyFont="1" applyFill="1" applyBorder="1" applyAlignment="1">
      <alignment horizontal="center" vertical="center"/>
    </xf>
    <xf numFmtId="177" fontId="8" fillId="0" borderId="12" xfId="7" applyNumberFormat="1" applyFont="1" applyFill="1" applyBorder="1" applyAlignment="1">
      <alignment vertical="center" shrinkToFit="1"/>
    </xf>
    <xf numFmtId="0" fontId="24" fillId="0" borderId="12" xfId="15" applyNumberFormat="1" applyFont="1" applyBorder="1" applyAlignment="1">
      <alignment horizontal="center" vertical="center" wrapText="1" shrinkToFit="1"/>
    </xf>
    <xf numFmtId="0" fontId="24" fillId="0" borderId="13" xfId="14" applyNumberFormat="1" applyFont="1" applyFill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41" fontId="13" fillId="0" borderId="7" xfId="0" applyNumberFormat="1" applyFont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41" fontId="0" fillId="0" borderId="4" xfId="0" applyNumberFormat="1" applyBorder="1" applyAlignment="1">
      <alignment vertical="center"/>
    </xf>
    <xf numFmtId="0" fontId="2" fillId="0" borderId="4" xfId="0" applyFont="1" applyFill="1" applyBorder="1" applyAlignment="1">
      <alignment horizontal="center" vertical="center" shrinkToFit="1"/>
    </xf>
    <xf numFmtId="0" fontId="24" fillId="0" borderId="7" xfId="15" applyNumberFormat="1" applyFont="1" applyFill="1" applyBorder="1" applyAlignment="1">
      <alignment horizontal="center" vertical="center"/>
    </xf>
    <xf numFmtId="178" fontId="24" fillId="0" borderId="7" xfId="8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41" fontId="2" fillId="0" borderId="4" xfId="7" applyFont="1" applyBorder="1" applyAlignment="1">
      <alignment horizontal="center" vertical="center" wrapText="1"/>
    </xf>
    <xf numFmtId="41" fontId="2" fillId="0" borderId="4" xfId="7" applyFont="1" applyBorder="1" applyAlignment="1">
      <alignment horizontal="center" vertical="center"/>
    </xf>
  </cellXfs>
  <cellStyles count="30">
    <cellStyle name="고정소숫점" xfId="1"/>
    <cellStyle name="고정출력1" xfId="2"/>
    <cellStyle name="고정출력2" xfId="3"/>
    <cellStyle name="날짜" xfId="4"/>
    <cellStyle name="달러" xfId="5"/>
    <cellStyle name="숫자(R)" xfId="6"/>
    <cellStyle name="쉼표 [0]" xfId="7" builtinId="6"/>
    <cellStyle name="쉼표 [0] 2" xfId="8"/>
    <cellStyle name="자리수" xfId="9"/>
    <cellStyle name="자리수0" xfId="10"/>
    <cellStyle name="콤마 [0]_(type)총괄" xfId="11"/>
    <cellStyle name="콤마_(type)총괄" xfId="12"/>
    <cellStyle name="퍼센트" xfId="13"/>
    <cellStyle name="표준" xfId="0" builtinId="0"/>
    <cellStyle name="표준 2" xfId="14"/>
    <cellStyle name="표준_편입용지조서(오색2지구)감리단" xfId="15"/>
    <cellStyle name="합산" xfId="16"/>
    <cellStyle name="화폐기호" xfId="17"/>
    <cellStyle name="화폐기호0" xfId="18"/>
    <cellStyle name="category" xfId="19"/>
    <cellStyle name="Grey" xfId="20"/>
    <cellStyle name="HEADER" xfId="21"/>
    <cellStyle name="Header1" xfId="22"/>
    <cellStyle name="Header2" xfId="23"/>
    <cellStyle name="Input [yellow]" xfId="24"/>
    <cellStyle name="Model" xfId="25"/>
    <cellStyle name="Normal - Style1" xfId="26"/>
    <cellStyle name="Percent [2]" xfId="27"/>
    <cellStyle name="subhead" xfId="28"/>
    <cellStyle name="UM" xfId="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N23"/>
  <sheetViews>
    <sheetView tabSelected="1" view="pageBreakPreview" zoomScaleSheetLayoutView="100" workbookViewId="0">
      <pane ySplit="4" topLeftCell="A5" activePane="bottomLeft" state="frozen"/>
      <selection pane="bottomLeft" activeCell="B1" sqref="B1:M1"/>
    </sheetView>
  </sheetViews>
  <sheetFormatPr defaultRowHeight="13.5"/>
  <cols>
    <col min="1" max="1" width="2.109375" style="5" customWidth="1"/>
    <col min="2" max="2" width="3.44140625" customWidth="1"/>
    <col min="3" max="4" width="5.33203125" customWidth="1"/>
    <col min="5" max="6" width="6.77734375" style="6" customWidth="1"/>
    <col min="7" max="8" width="4.33203125" customWidth="1"/>
    <col min="9" max="10" width="6.77734375" bestFit="1" customWidth="1"/>
    <col min="11" max="11" width="28.77734375" customWidth="1"/>
    <col min="12" max="12" width="11.33203125" customWidth="1"/>
    <col min="13" max="13" width="7.6640625" customWidth="1"/>
  </cols>
  <sheetData>
    <row r="1" spans="1:14" s="1" customFormat="1" ht="35.1" customHeight="1">
      <c r="A1" s="4"/>
      <c r="B1" s="70" t="s">
        <v>126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s="1" customFormat="1" ht="27" customHeight="1">
      <c r="A2" s="4"/>
      <c r="B2" s="69" t="s">
        <v>42</v>
      </c>
      <c r="C2" s="69"/>
      <c r="D2" s="69"/>
      <c r="E2" s="69"/>
      <c r="F2" s="69"/>
      <c r="G2" s="69"/>
      <c r="H2" s="69"/>
      <c r="I2" s="69"/>
      <c r="J2" s="2"/>
      <c r="K2" s="71"/>
      <c r="L2" s="71"/>
      <c r="M2" s="71"/>
    </row>
    <row r="3" spans="1:14" s="1" customFormat="1" ht="33" customHeight="1">
      <c r="A3" s="4"/>
      <c r="B3" s="7" t="s">
        <v>0</v>
      </c>
      <c r="C3" s="72" t="s">
        <v>2</v>
      </c>
      <c r="D3" s="72"/>
      <c r="E3" s="72" t="s">
        <v>6</v>
      </c>
      <c r="F3" s="72"/>
      <c r="G3" s="72" t="s">
        <v>7</v>
      </c>
      <c r="H3" s="72"/>
      <c r="I3" s="72" t="s">
        <v>5</v>
      </c>
      <c r="J3" s="72"/>
      <c r="K3" s="72" t="s">
        <v>8</v>
      </c>
      <c r="L3" s="72"/>
      <c r="M3" s="72" t="s">
        <v>13</v>
      </c>
    </row>
    <row r="4" spans="1:14" s="1" customFormat="1" ht="33" customHeight="1">
      <c r="A4" s="4"/>
      <c r="B4" s="7" t="s">
        <v>1</v>
      </c>
      <c r="C4" s="7" t="s">
        <v>3</v>
      </c>
      <c r="D4" s="7" t="s">
        <v>4</v>
      </c>
      <c r="E4" s="8" t="s">
        <v>14</v>
      </c>
      <c r="F4" s="8" t="s">
        <v>15</v>
      </c>
      <c r="G4" s="7" t="s">
        <v>9</v>
      </c>
      <c r="H4" s="7" t="s">
        <v>10</v>
      </c>
      <c r="I4" s="8" t="s">
        <v>16</v>
      </c>
      <c r="J4" s="8" t="s">
        <v>17</v>
      </c>
      <c r="K4" s="7" t="s">
        <v>11</v>
      </c>
      <c r="L4" s="7" t="s">
        <v>12</v>
      </c>
      <c r="M4" s="72"/>
    </row>
    <row r="5" spans="1:14" s="1" customFormat="1" ht="27.75" customHeight="1">
      <c r="A5" s="4"/>
      <c r="B5" s="26">
        <v>1</v>
      </c>
      <c r="C5" s="27" t="s">
        <v>56</v>
      </c>
      <c r="D5" s="61" t="s">
        <v>57</v>
      </c>
      <c r="E5" s="28">
        <v>251</v>
      </c>
      <c r="F5" s="29" t="s">
        <v>88</v>
      </c>
      <c r="G5" s="30" t="s">
        <v>58</v>
      </c>
      <c r="H5" s="31" t="s">
        <v>95</v>
      </c>
      <c r="I5" s="32">
        <v>337</v>
      </c>
      <c r="J5" s="33">
        <v>149</v>
      </c>
      <c r="K5" s="34" t="s">
        <v>60</v>
      </c>
      <c r="L5" s="34" t="s">
        <v>72</v>
      </c>
      <c r="M5" s="35"/>
    </row>
    <row r="6" spans="1:14" s="1" customFormat="1" ht="27.75" customHeight="1">
      <c r="A6" s="4"/>
      <c r="B6" s="36">
        <v>2</v>
      </c>
      <c r="C6" s="37" t="s">
        <v>56</v>
      </c>
      <c r="D6" s="62" t="s">
        <v>57</v>
      </c>
      <c r="E6" s="38">
        <v>253</v>
      </c>
      <c r="F6" s="39" t="s">
        <v>89</v>
      </c>
      <c r="G6" s="40" t="s">
        <v>58</v>
      </c>
      <c r="H6" s="41" t="s">
        <v>95</v>
      </c>
      <c r="I6" s="42">
        <v>1615</v>
      </c>
      <c r="J6" s="43">
        <v>357</v>
      </c>
      <c r="K6" s="44" t="s">
        <v>61</v>
      </c>
      <c r="L6" s="44" t="s">
        <v>73</v>
      </c>
      <c r="M6" s="45"/>
    </row>
    <row r="7" spans="1:14" s="1" customFormat="1" ht="27.75" customHeight="1">
      <c r="A7" s="4"/>
      <c r="B7" s="36">
        <v>3</v>
      </c>
      <c r="C7" s="37" t="s">
        <v>56</v>
      </c>
      <c r="D7" s="62" t="s">
        <v>57</v>
      </c>
      <c r="E7" s="38" t="s">
        <v>43</v>
      </c>
      <c r="F7" s="39" t="s">
        <v>90</v>
      </c>
      <c r="G7" s="40" t="s">
        <v>58</v>
      </c>
      <c r="H7" s="41" t="s">
        <v>95</v>
      </c>
      <c r="I7" s="42">
        <v>1567</v>
      </c>
      <c r="J7" s="43">
        <v>374</v>
      </c>
      <c r="K7" s="44" t="s">
        <v>62</v>
      </c>
      <c r="L7" s="44" t="s">
        <v>74</v>
      </c>
      <c r="M7" s="45"/>
    </row>
    <row r="8" spans="1:14" s="24" customFormat="1" ht="27.75" customHeight="1">
      <c r="A8" s="60"/>
      <c r="B8" s="36">
        <v>4</v>
      </c>
      <c r="C8" s="37" t="s">
        <v>56</v>
      </c>
      <c r="D8" s="62" t="s">
        <v>57</v>
      </c>
      <c r="E8" s="38" t="s">
        <v>44</v>
      </c>
      <c r="F8" s="39" t="s">
        <v>103</v>
      </c>
      <c r="G8" s="40" t="s">
        <v>58</v>
      </c>
      <c r="H8" s="41" t="s">
        <v>95</v>
      </c>
      <c r="I8" s="42">
        <v>269</v>
      </c>
      <c r="J8" s="43">
        <v>269</v>
      </c>
      <c r="K8" s="46" t="s">
        <v>63</v>
      </c>
      <c r="L8" s="46" t="s">
        <v>75</v>
      </c>
      <c r="M8" s="45" t="s">
        <v>86</v>
      </c>
      <c r="N8" s="3"/>
    </row>
    <row r="9" spans="1:14" s="1" customFormat="1" ht="27.75" customHeight="1">
      <c r="A9" s="4"/>
      <c r="B9" s="36">
        <v>5</v>
      </c>
      <c r="C9" s="37" t="s">
        <v>56</v>
      </c>
      <c r="D9" s="62" t="s">
        <v>57</v>
      </c>
      <c r="E9" s="38" t="s">
        <v>45</v>
      </c>
      <c r="F9" s="39" t="s">
        <v>91</v>
      </c>
      <c r="G9" s="40" t="s">
        <v>58</v>
      </c>
      <c r="H9" s="41" t="s">
        <v>95</v>
      </c>
      <c r="I9" s="42">
        <v>879</v>
      </c>
      <c r="J9" s="43">
        <v>381</v>
      </c>
      <c r="K9" s="44" t="s">
        <v>61</v>
      </c>
      <c r="L9" s="44" t="s">
        <v>73</v>
      </c>
      <c r="M9" s="45"/>
    </row>
    <row r="10" spans="1:14" s="1" customFormat="1" ht="27.75" customHeight="1">
      <c r="A10" s="4"/>
      <c r="B10" s="36">
        <v>6</v>
      </c>
      <c r="C10" s="37" t="s">
        <v>56</v>
      </c>
      <c r="D10" s="62" t="s">
        <v>57</v>
      </c>
      <c r="E10" s="38" t="s">
        <v>46</v>
      </c>
      <c r="F10" s="39" t="s">
        <v>97</v>
      </c>
      <c r="G10" s="40" t="s">
        <v>58</v>
      </c>
      <c r="H10" s="41" t="s">
        <v>95</v>
      </c>
      <c r="I10" s="42">
        <v>4377</v>
      </c>
      <c r="J10" s="43">
        <v>128</v>
      </c>
      <c r="K10" s="46" t="s">
        <v>61</v>
      </c>
      <c r="L10" s="44" t="s">
        <v>76</v>
      </c>
      <c r="M10" s="45"/>
    </row>
    <row r="11" spans="1:14" ht="27.75" customHeight="1">
      <c r="B11" s="36">
        <v>7</v>
      </c>
      <c r="C11" s="37" t="s">
        <v>56</v>
      </c>
      <c r="D11" s="62" t="s">
        <v>57</v>
      </c>
      <c r="E11" s="38" t="s">
        <v>47</v>
      </c>
      <c r="F11" s="39" t="s">
        <v>104</v>
      </c>
      <c r="G11" s="40" t="s">
        <v>59</v>
      </c>
      <c r="H11" s="41" t="s">
        <v>107</v>
      </c>
      <c r="I11" s="42">
        <v>248</v>
      </c>
      <c r="J11" s="43">
        <v>248</v>
      </c>
      <c r="K11" s="46" t="s">
        <v>64</v>
      </c>
      <c r="L11" s="44" t="s">
        <v>77</v>
      </c>
      <c r="M11" s="45" t="s">
        <v>87</v>
      </c>
    </row>
    <row r="12" spans="1:14" ht="27.75" customHeight="1">
      <c r="B12" s="36">
        <v>8</v>
      </c>
      <c r="C12" s="37" t="s">
        <v>56</v>
      </c>
      <c r="D12" s="62" t="s">
        <v>57</v>
      </c>
      <c r="E12" s="38" t="s">
        <v>48</v>
      </c>
      <c r="F12" s="39" t="s">
        <v>93</v>
      </c>
      <c r="G12" s="40" t="s">
        <v>58</v>
      </c>
      <c r="H12" s="41" t="s">
        <v>95</v>
      </c>
      <c r="I12" s="42">
        <v>5051</v>
      </c>
      <c r="J12" s="43">
        <v>462</v>
      </c>
      <c r="K12" s="46" t="s">
        <v>65</v>
      </c>
      <c r="L12" s="44" t="s">
        <v>78</v>
      </c>
      <c r="M12" s="45"/>
    </row>
    <row r="13" spans="1:14" ht="27.75" customHeight="1">
      <c r="B13" s="36" t="s">
        <v>96</v>
      </c>
      <c r="C13" s="37" t="s">
        <v>56</v>
      </c>
      <c r="D13" s="62" t="s">
        <v>57</v>
      </c>
      <c r="E13" s="38" t="s">
        <v>96</v>
      </c>
      <c r="F13" s="39" t="s">
        <v>94</v>
      </c>
      <c r="G13" s="40" t="s">
        <v>95</v>
      </c>
      <c r="H13" s="41" t="s">
        <v>95</v>
      </c>
      <c r="I13" s="42" t="s">
        <v>96</v>
      </c>
      <c r="J13" s="43">
        <v>78</v>
      </c>
      <c r="K13" s="46" t="s">
        <v>96</v>
      </c>
      <c r="L13" s="44" t="s">
        <v>96</v>
      </c>
      <c r="M13" s="45"/>
    </row>
    <row r="14" spans="1:14" ht="27.75" customHeight="1">
      <c r="B14" s="36">
        <v>9</v>
      </c>
      <c r="C14" s="37" t="s">
        <v>56</v>
      </c>
      <c r="D14" s="62" t="s">
        <v>57</v>
      </c>
      <c r="E14" s="38" t="s">
        <v>49</v>
      </c>
      <c r="F14" s="39" t="s">
        <v>105</v>
      </c>
      <c r="G14" s="40" t="s">
        <v>58</v>
      </c>
      <c r="H14" s="41" t="s">
        <v>95</v>
      </c>
      <c r="I14" s="42">
        <v>248</v>
      </c>
      <c r="J14" s="43">
        <v>248</v>
      </c>
      <c r="K14" s="46" t="s">
        <v>66</v>
      </c>
      <c r="L14" s="44" t="s">
        <v>79</v>
      </c>
      <c r="M14" s="45" t="s">
        <v>87</v>
      </c>
    </row>
    <row r="15" spans="1:14" ht="27.75" customHeight="1">
      <c r="B15" s="36">
        <v>10</v>
      </c>
      <c r="C15" s="37" t="s">
        <v>56</v>
      </c>
      <c r="D15" s="62" t="s">
        <v>57</v>
      </c>
      <c r="E15" s="38" t="s">
        <v>50</v>
      </c>
      <c r="F15" s="39" t="s">
        <v>106</v>
      </c>
      <c r="G15" s="40" t="s">
        <v>58</v>
      </c>
      <c r="H15" s="41" t="s">
        <v>95</v>
      </c>
      <c r="I15" s="42">
        <v>215</v>
      </c>
      <c r="J15" s="43">
        <v>215</v>
      </c>
      <c r="K15" s="46" t="s">
        <v>64</v>
      </c>
      <c r="L15" s="44" t="s">
        <v>80</v>
      </c>
      <c r="M15" s="45" t="s">
        <v>87</v>
      </c>
    </row>
    <row r="16" spans="1:14" ht="27.75" customHeight="1">
      <c r="B16" s="36">
        <v>11</v>
      </c>
      <c r="C16" s="37" t="s">
        <v>56</v>
      </c>
      <c r="D16" s="62" t="s">
        <v>57</v>
      </c>
      <c r="E16" s="38">
        <v>315</v>
      </c>
      <c r="F16" s="39" t="s">
        <v>99</v>
      </c>
      <c r="G16" s="40" t="s">
        <v>58</v>
      </c>
      <c r="H16" s="41" t="s">
        <v>95</v>
      </c>
      <c r="I16" s="42">
        <v>2714</v>
      </c>
      <c r="J16" s="43">
        <v>660</v>
      </c>
      <c r="K16" s="46" t="s">
        <v>67</v>
      </c>
      <c r="L16" s="44" t="s">
        <v>81</v>
      </c>
      <c r="M16" s="45"/>
    </row>
    <row r="17" spans="2:13" ht="27.75" customHeight="1">
      <c r="B17" s="36">
        <v>12</v>
      </c>
      <c r="C17" s="37" t="s">
        <v>56</v>
      </c>
      <c r="D17" s="62" t="s">
        <v>57</v>
      </c>
      <c r="E17" s="38">
        <v>314</v>
      </c>
      <c r="F17" s="39" t="s">
        <v>98</v>
      </c>
      <c r="G17" s="40" t="s">
        <v>58</v>
      </c>
      <c r="H17" s="41" t="s">
        <v>95</v>
      </c>
      <c r="I17" s="42">
        <v>341</v>
      </c>
      <c r="J17" s="43">
        <v>33</v>
      </c>
      <c r="K17" s="46" t="s">
        <v>67</v>
      </c>
      <c r="L17" s="46" t="s">
        <v>81</v>
      </c>
      <c r="M17" s="45"/>
    </row>
    <row r="18" spans="2:13" ht="27.75" customHeight="1">
      <c r="B18" s="36">
        <v>13</v>
      </c>
      <c r="C18" s="37" t="s">
        <v>56</v>
      </c>
      <c r="D18" s="62" t="s">
        <v>57</v>
      </c>
      <c r="E18" s="47" t="s">
        <v>51</v>
      </c>
      <c r="F18" s="39" t="s">
        <v>102</v>
      </c>
      <c r="G18" s="40" t="s">
        <v>58</v>
      </c>
      <c r="H18" s="41" t="s">
        <v>95</v>
      </c>
      <c r="I18" s="42">
        <v>739</v>
      </c>
      <c r="J18" s="43">
        <v>143</v>
      </c>
      <c r="K18" s="46" t="s">
        <v>68</v>
      </c>
      <c r="L18" s="46" t="s">
        <v>82</v>
      </c>
      <c r="M18" s="45"/>
    </row>
    <row r="19" spans="2:13" ht="27.75" customHeight="1">
      <c r="B19" s="36">
        <v>14</v>
      </c>
      <c r="C19" s="37" t="s">
        <v>56</v>
      </c>
      <c r="D19" s="62" t="s">
        <v>57</v>
      </c>
      <c r="E19" s="38" t="s">
        <v>52</v>
      </c>
      <c r="F19" s="39" t="s">
        <v>101</v>
      </c>
      <c r="G19" s="40" t="s">
        <v>58</v>
      </c>
      <c r="H19" s="41" t="s">
        <v>95</v>
      </c>
      <c r="I19" s="42">
        <v>360</v>
      </c>
      <c r="J19" s="43">
        <v>61</v>
      </c>
      <c r="K19" s="44" t="s">
        <v>69</v>
      </c>
      <c r="L19" s="44" t="s">
        <v>83</v>
      </c>
      <c r="M19" s="45"/>
    </row>
    <row r="20" spans="2:13" ht="27.75" customHeight="1">
      <c r="B20" s="36">
        <v>15</v>
      </c>
      <c r="C20" s="37" t="s">
        <v>56</v>
      </c>
      <c r="D20" s="62" t="s">
        <v>57</v>
      </c>
      <c r="E20" s="38" t="s">
        <v>53</v>
      </c>
      <c r="F20" s="39" t="s">
        <v>100</v>
      </c>
      <c r="G20" s="40" t="s">
        <v>58</v>
      </c>
      <c r="H20" s="41" t="s">
        <v>95</v>
      </c>
      <c r="I20" s="42">
        <v>1603</v>
      </c>
      <c r="J20" s="43">
        <v>57</v>
      </c>
      <c r="K20" s="44" t="s">
        <v>68</v>
      </c>
      <c r="L20" s="44" t="s">
        <v>82</v>
      </c>
      <c r="M20" s="45"/>
    </row>
    <row r="21" spans="2:13" ht="27.75" customHeight="1">
      <c r="B21" s="36">
        <v>16</v>
      </c>
      <c r="C21" s="37" t="s">
        <v>56</v>
      </c>
      <c r="D21" s="62" t="s">
        <v>57</v>
      </c>
      <c r="E21" s="38" t="s">
        <v>54</v>
      </c>
      <c r="F21" s="39" t="s">
        <v>125</v>
      </c>
      <c r="G21" s="40" t="s">
        <v>58</v>
      </c>
      <c r="H21" s="41" t="s">
        <v>95</v>
      </c>
      <c r="I21" s="42">
        <v>1951</v>
      </c>
      <c r="J21" s="43">
        <v>67</v>
      </c>
      <c r="K21" s="44" t="s">
        <v>70</v>
      </c>
      <c r="L21" s="44" t="s">
        <v>84</v>
      </c>
      <c r="M21" s="45"/>
    </row>
    <row r="22" spans="2:13" ht="27.75" customHeight="1">
      <c r="B22" s="68">
        <v>17</v>
      </c>
      <c r="C22" s="48" t="s">
        <v>56</v>
      </c>
      <c r="D22" s="63" t="s">
        <v>57</v>
      </c>
      <c r="E22" s="49" t="s">
        <v>55</v>
      </c>
      <c r="F22" s="50" t="s">
        <v>92</v>
      </c>
      <c r="G22" s="51" t="s">
        <v>58</v>
      </c>
      <c r="H22" s="52" t="s">
        <v>95</v>
      </c>
      <c r="I22" s="53">
        <v>2638</v>
      </c>
      <c r="J22" s="54">
        <v>11</v>
      </c>
      <c r="K22" s="55" t="s">
        <v>71</v>
      </c>
      <c r="L22" s="55" t="s">
        <v>85</v>
      </c>
      <c r="M22" s="56"/>
    </row>
    <row r="23" spans="2:13" ht="27" customHeight="1">
      <c r="B23" s="57"/>
      <c r="C23" s="58" t="s">
        <v>37</v>
      </c>
      <c r="D23" s="58"/>
      <c r="E23" s="66">
        <v>17</v>
      </c>
      <c r="F23" s="58" t="s">
        <v>40</v>
      </c>
      <c r="G23" s="58"/>
      <c r="H23" s="58"/>
      <c r="I23" s="67"/>
      <c r="J23" s="59">
        <f>SUM(J5:J22)</f>
        <v>3941</v>
      </c>
      <c r="K23" s="57"/>
      <c r="L23" s="57"/>
      <c r="M23" s="25"/>
    </row>
  </sheetData>
  <mergeCells count="9">
    <mergeCell ref="B2:I2"/>
    <mergeCell ref="B1:M1"/>
    <mergeCell ref="K2:M2"/>
    <mergeCell ref="I3:J3"/>
    <mergeCell ref="M3:M4"/>
    <mergeCell ref="K3:L3"/>
    <mergeCell ref="C3:D3"/>
    <mergeCell ref="E3:F3"/>
    <mergeCell ref="G3:H3"/>
  </mergeCells>
  <phoneticPr fontId="3" type="noConversion"/>
  <pageMargins left="0.41" right="0.19685039370078741" top="0.78740157480314965" bottom="0.33" header="0.51181102362204722" footer="0.19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8"/>
  <dimension ref="B1:P16"/>
  <sheetViews>
    <sheetView view="pageBreakPreview" zoomScale="85" zoomScaleSheetLayoutView="100" workbookViewId="0">
      <selection activeCell="F16" sqref="F16"/>
    </sheetView>
  </sheetViews>
  <sheetFormatPr defaultRowHeight="13.5"/>
  <cols>
    <col min="1" max="1" width="2.5546875" customWidth="1"/>
    <col min="2" max="2" width="3.77734375" customWidth="1"/>
    <col min="3" max="3" width="4.6640625" customWidth="1"/>
    <col min="4" max="4" width="7.33203125" bestFit="1" customWidth="1"/>
    <col min="5" max="5" width="7" style="6" customWidth="1"/>
    <col min="6" max="6" width="13.5546875" bestFit="1" customWidth="1"/>
    <col min="7" max="7" width="10.44140625" style="6" bestFit="1" customWidth="1"/>
    <col min="8" max="8" width="4.33203125" customWidth="1"/>
    <col min="9" max="9" width="7.33203125" style="6" customWidth="1"/>
    <col min="10" max="11" width="11.33203125" customWidth="1"/>
    <col min="12" max="13" width="11.21875" customWidth="1"/>
    <col min="14" max="14" width="26.6640625" customWidth="1"/>
    <col min="15" max="15" width="8" customWidth="1"/>
    <col min="16" max="16" width="6" customWidth="1"/>
    <col min="17" max="17" width="10.44140625" customWidth="1"/>
  </cols>
  <sheetData>
    <row r="1" spans="2:16" s="1" customFormat="1" ht="35.1" customHeight="1">
      <c r="B1" s="70" t="s">
        <v>127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2:16" s="1" customFormat="1" ht="33" customHeight="1">
      <c r="B2" s="73" t="s">
        <v>128</v>
      </c>
      <c r="C2" s="73"/>
      <c r="D2" s="73"/>
      <c r="E2" s="73"/>
      <c r="F2" s="73"/>
      <c r="G2" s="73"/>
      <c r="H2" s="73"/>
      <c r="I2" s="73"/>
      <c r="J2" s="2"/>
      <c r="K2" s="2"/>
      <c r="M2" s="71" t="e">
        <f>토지조서!#REF!</f>
        <v>#REF!</v>
      </c>
      <c r="N2" s="71"/>
      <c r="O2" s="71"/>
      <c r="P2" s="71"/>
    </row>
    <row r="3" spans="2:16" s="1" customFormat="1" ht="33" customHeight="1">
      <c r="B3" s="7" t="s">
        <v>18</v>
      </c>
      <c r="C3" s="72" t="s">
        <v>19</v>
      </c>
      <c r="D3" s="72"/>
      <c r="E3" s="72" t="s">
        <v>20</v>
      </c>
      <c r="F3" s="72" t="s">
        <v>21</v>
      </c>
      <c r="G3" s="74" t="s">
        <v>22</v>
      </c>
      <c r="H3" s="72" t="s">
        <v>23</v>
      </c>
      <c r="I3" s="72" t="s">
        <v>24</v>
      </c>
      <c r="J3" s="72" t="s">
        <v>25</v>
      </c>
      <c r="K3" s="72"/>
      <c r="L3" s="75" t="s">
        <v>34</v>
      </c>
      <c r="M3" s="75" t="s">
        <v>26</v>
      </c>
      <c r="N3" s="72" t="s">
        <v>8</v>
      </c>
      <c r="O3" s="72"/>
      <c r="P3" s="74" t="s">
        <v>27</v>
      </c>
    </row>
    <row r="4" spans="2:16" s="1" customFormat="1" ht="33" customHeight="1">
      <c r="B4" s="7" t="s">
        <v>28</v>
      </c>
      <c r="C4" s="7" t="s">
        <v>29</v>
      </c>
      <c r="D4" s="7" t="s">
        <v>30</v>
      </c>
      <c r="E4" s="72"/>
      <c r="F4" s="72"/>
      <c r="G4" s="72"/>
      <c r="H4" s="72"/>
      <c r="I4" s="72"/>
      <c r="J4" s="7" t="s">
        <v>35</v>
      </c>
      <c r="K4" s="7" t="s">
        <v>31</v>
      </c>
      <c r="L4" s="76"/>
      <c r="M4" s="76"/>
      <c r="N4" s="7" t="s">
        <v>32</v>
      </c>
      <c r="O4" s="7" t="s">
        <v>33</v>
      </c>
      <c r="P4" s="72"/>
    </row>
    <row r="5" spans="2:16" s="1" customFormat="1" ht="27.75" customHeight="1">
      <c r="B5" s="15">
        <v>1</v>
      </c>
      <c r="C5" s="15" t="s">
        <v>108</v>
      </c>
      <c r="D5" s="15" t="s">
        <v>109</v>
      </c>
      <c r="E5" s="20">
        <v>253</v>
      </c>
      <c r="F5" s="20" t="s">
        <v>110</v>
      </c>
      <c r="G5" s="20" t="s">
        <v>111</v>
      </c>
      <c r="H5" s="20" t="s">
        <v>38</v>
      </c>
      <c r="I5" s="20">
        <v>2</v>
      </c>
      <c r="J5" s="23">
        <v>40000</v>
      </c>
      <c r="K5" s="18">
        <v>38000</v>
      </c>
      <c r="L5" s="21">
        <f t="shared" ref="L5:L13" si="0">(J5+K5)/2</f>
        <v>39000</v>
      </c>
      <c r="M5" s="21">
        <f>L5*I5</f>
        <v>78000</v>
      </c>
      <c r="N5" s="15" t="str">
        <f>토지조서!K6</f>
        <v>경상북도 예천군 용문면 상금곡리 500</v>
      </c>
      <c r="O5" s="65" t="str">
        <f>토지조서!L6</f>
        <v>박노경</v>
      </c>
      <c r="P5" s="7"/>
    </row>
    <row r="6" spans="2:16" s="1" customFormat="1" ht="27.75" customHeight="1">
      <c r="B6" s="7">
        <v>2</v>
      </c>
      <c r="C6" s="7" t="s">
        <v>108</v>
      </c>
      <c r="D6" s="7" t="s">
        <v>109</v>
      </c>
      <c r="E6" s="11" t="s">
        <v>112</v>
      </c>
      <c r="F6" s="11" t="s">
        <v>113</v>
      </c>
      <c r="G6" s="11" t="s">
        <v>114</v>
      </c>
      <c r="H6" s="11" t="s">
        <v>38</v>
      </c>
      <c r="I6" s="11">
        <v>13</v>
      </c>
      <c r="J6" s="9">
        <v>10000</v>
      </c>
      <c r="K6" s="12">
        <v>10000</v>
      </c>
      <c r="L6" s="21">
        <f t="shared" si="0"/>
        <v>10000</v>
      </c>
      <c r="M6" s="21">
        <f t="shared" ref="M6:M13" si="1">L6*I6</f>
        <v>130000</v>
      </c>
      <c r="N6" s="7" t="str">
        <f>토지조서!K7</f>
        <v>경상북도 예천군 용문면 상금곡리 505</v>
      </c>
      <c r="O6" s="14" t="str">
        <f>토지조서!L7</f>
        <v>강흥석</v>
      </c>
      <c r="P6" s="7"/>
    </row>
    <row r="7" spans="2:16" s="1" customFormat="1" ht="27.75" customHeight="1">
      <c r="B7" s="7"/>
      <c r="C7" s="11" t="s">
        <v>41</v>
      </c>
      <c r="D7" s="11" t="s">
        <v>41</v>
      </c>
      <c r="E7" s="11" t="s">
        <v>41</v>
      </c>
      <c r="F7" s="11" t="s">
        <v>115</v>
      </c>
      <c r="G7" s="11"/>
      <c r="H7" s="11" t="s">
        <v>116</v>
      </c>
      <c r="I7" s="11">
        <v>1</v>
      </c>
      <c r="J7" s="9">
        <v>50000</v>
      </c>
      <c r="K7" s="12">
        <v>50000</v>
      </c>
      <c r="L7" s="21">
        <f t="shared" si="0"/>
        <v>50000</v>
      </c>
      <c r="M7" s="21">
        <f t="shared" si="1"/>
        <v>50000</v>
      </c>
      <c r="N7" s="7" t="s">
        <v>41</v>
      </c>
      <c r="O7" s="14" t="s">
        <v>41</v>
      </c>
      <c r="P7" s="7"/>
    </row>
    <row r="8" spans="2:16" s="1" customFormat="1" ht="27.75" customHeight="1">
      <c r="B8" s="7">
        <v>3</v>
      </c>
      <c r="C8" s="7" t="s">
        <v>108</v>
      </c>
      <c r="D8" s="7" t="s">
        <v>109</v>
      </c>
      <c r="E8" s="11" t="s">
        <v>117</v>
      </c>
      <c r="F8" s="11" t="s">
        <v>118</v>
      </c>
      <c r="G8" s="11" t="s">
        <v>114</v>
      </c>
      <c r="H8" s="11" t="s">
        <v>38</v>
      </c>
      <c r="I8" s="11">
        <v>2</v>
      </c>
      <c r="J8" s="9">
        <v>40000</v>
      </c>
      <c r="K8" s="9">
        <v>42000</v>
      </c>
      <c r="L8" s="21">
        <f t="shared" si="0"/>
        <v>41000</v>
      </c>
      <c r="M8" s="21">
        <f t="shared" si="1"/>
        <v>82000</v>
      </c>
      <c r="N8" s="7" t="s">
        <v>123</v>
      </c>
      <c r="O8" s="14" t="s">
        <v>124</v>
      </c>
      <c r="P8" s="7"/>
    </row>
    <row r="9" spans="2:16" s="1" customFormat="1" ht="27.75" customHeight="1">
      <c r="B9" s="7"/>
      <c r="C9" s="11" t="s">
        <v>41</v>
      </c>
      <c r="D9" s="11" t="s">
        <v>41</v>
      </c>
      <c r="E9" s="11" t="s">
        <v>41</v>
      </c>
      <c r="F9" s="11" t="s">
        <v>119</v>
      </c>
      <c r="G9" s="11" t="s">
        <v>114</v>
      </c>
      <c r="H9" s="11" t="s">
        <v>38</v>
      </c>
      <c r="I9" s="11">
        <v>1</v>
      </c>
      <c r="J9" s="9">
        <v>40000</v>
      </c>
      <c r="K9" s="9">
        <v>42000</v>
      </c>
      <c r="L9" s="21">
        <f t="shared" si="0"/>
        <v>41000</v>
      </c>
      <c r="M9" s="21">
        <f t="shared" si="1"/>
        <v>41000</v>
      </c>
      <c r="N9" s="7" t="s">
        <v>96</v>
      </c>
      <c r="O9" s="14" t="s">
        <v>41</v>
      </c>
      <c r="P9" s="7"/>
    </row>
    <row r="10" spans="2:16" s="1" customFormat="1" ht="27.75" customHeight="1">
      <c r="B10" s="7"/>
      <c r="C10" s="11" t="s">
        <v>41</v>
      </c>
      <c r="D10" s="11" t="s">
        <v>41</v>
      </c>
      <c r="E10" s="11" t="s">
        <v>41</v>
      </c>
      <c r="F10" s="11" t="s">
        <v>120</v>
      </c>
      <c r="G10" s="11" t="s">
        <v>114</v>
      </c>
      <c r="H10" s="11" t="s">
        <v>38</v>
      </c>
      <c r="I10" s="11">
        <v>1</v>
      </c>
      <c r="J10" s="9">
        <v>40000</v>
      </c>
      <c r="K10" s="9">
        <v>42000</v>
      </c>
      <c r="L10" s="21">
        <f t="shared" si="0"/>
        <v>41000</v>
      </c>
      <c r="M10" s="21">
        <f t="shared" si="1"/>
        <v>41000</v>
      </c>
      <c r="N10" s="7" t="s">
        <v>96</v>
      </c>
      <c r="O10" s="14" t="s">
        <v>41</v>
      </c>
      <c r="P10" s="7"/>
    </row>
    <row r="11" spans="2:16" s="1" customFormat="1" ht="27.75" customHeight="1">
      <c r="B11" s="7"/>
      <c r="C11" s="11" t="s">
        <v>41</v>
      </c>
      <c r="D11" s="11" t="s">
        <v>41</v>
      </c>
      <c r="E11" s="11" t="s">
        <v>41</v>
      </c>
      <c r="F11" s="11" t="s">
        <v>110</v>
      </c>
      <c r="G11" s="11" t="s">
        <v>114</v>
      </c>
      <c r="H11" s="11" t="s">
        <v>38</v>
      </c>
      <c r="I11" s="11">
        <v>1</v>
      </c>
      <c r="J11" s="9">
        <v>20000</v>
      </c>
      <c r="K11" s="9">
        <v>20000</v>
      </c>
      <c r="L11" s="21">
        <f t="shared" si="0"/>
        <v>20000</v>
      </c>
      <c r="M11" s="21">
        <f t="shared" si="1"/>
        <v>20000</v>
      </c>
      <c r="N11" s="7" t="s">
        <v>96</v>
      </c>
      <c r="O11" s="14" t="s">
        <v>41</v>
      </c>
      <c r="P11" s="7"/>
    </row>
    <row r="12" spans="2:16" s="1" customFormat="1" ht="27.75" customHeight="1">
      <c r="B12" s="7">
        <v>4</v>
      </c>
      <c r="C12" s="7" t="s">
        <v>108</v>
      </c>
      <c r="D12" s="7" t="s">
        <v>109</v>
      </c>
      <c r="E12" s="11" t="s">
        <v>121</v>
      </c>
      <c r="F12" s="11" t="s">
        <v>119</v>
      </c>
      <c r="G12" s="11" t="s">
        <v>114</v>
      </c>
      <c r="H12" s="11" t="s">
        <v>38</v>
      </c>
      <c r="I12" s="11">
        <v>1</v>
      </c>
      <c r="J12" s="9">
        <v>40000</v>
      </c>
      <c r="K12" s="9">
        <v>42000</v>
      </c>
      <c r="L12" s="21">
        <f t="shared" si="0"/>
        <v>41000</v>
      </c>
      <c r="M12" s="21">
        <f t="shared" si="1"/>
        <v>41000</v>
      </c>
      <c r="N12" s="7" t="str">
        <f>토지조서!K20</f>
        <v>경상북도 예천군 용문면 상금곡리 343</v>
      </c>
      <c r="O12" s="14" t="str">
        <f>토지조서!L20</f>
        <v>박노탁</v>
      </c>
      <c r="P12" s="7"/>
    </row>
    <row r="13" spans="2:16" s="1" customFormat="1" ht="27.75" customHeight="1">
      <c r="B13" s="7"/>
      <c r="C13" s="11" t="s">
        <v>41</v>
      </c>
      <c r="D13" s="11" t="s">
        <v>41</v>
      </c>
      <c r="E13" s="11" t="s">
        <v>41</v>
      </c>
      <c r="F13" s="11" t="s">
        <v>122</v>
      </c>
      <c r="G13" s="11" t="s">
        <v>114</v>
      </c>
      <c r="H13" s="11" t="s">
        <v>38</v>
      </c>
      <c r="I13" s="11">
        <v>1</v>
      </c>
      <c r="J13" s="9">
        <v>20000</v>
      </c>
      <c r="K13" s="9">
        <v>20000</v>
      </c>
      <c r="L13" s="21">
        <f t="shared" si="0"/>
        <v>20000</v>
      </c>
      <c r="M13" s="21">
        <f t="shared" si="1"/>
        <v>20000</v>
      </c>
      <c r="N13" s="7" t="s">
        <v>41</v>
      </c>
      <c r="O13" s="14" t="s">
        <v>41</v>
      </c>
      <c r="P13" s="7"/>
    </row>
    <row r="14" spans="2:16" ht="27.75" customHeight="1">
      <c r="B14" s="20"/>
      <c r="C14" s="20"/>
      <c r="D14" s="20"/>
      <c r="E14" s="20"/>
      <c r="F14" s="16"/>
      <c r="G14" s="16"/>
      <c r="H14" s="16"/>
      <c r="I14" s="16"/>
      <c r="J14" s="23"/>
      <c r="K14" s="23"/>
      <c r="L14" s="23"/>
      <c r="M14" s="23"/>
      <c r="N14" s="20"/>
      <c r="O14" s="20"/>
      <c r="P14" s="22"/>
    </row>
    <row r="15" spans="2:16" ht="27.75" customHeight="1">
      <c r="B15" s="20"/>
      <c r="C15" s="20"/>
      <c r="D15" s="20"/>
      <c r="E15" s="20"/>
      <c r="F15" s="16"/>
      <c r="G15" s="16"/>
      <c r="H15" s="16"/>
      <c r="I15" s="16"/>
      <c r="J15" s="17"/>
      <c r="K15" s="17"/>
      <c r="L15" s="21"/>
      <c r="M15" s="19"/>
      <c r="N15" s="20"/>
      <c r="O15" s="20"/>
      <c r="P15" s="22"/>
    </row>
    <row r="16" spans="2:16" ht="28.5" customHeight="1">
      <c r="B16" s="11" t="s">
        <v>36</v>
      </c>
      <c r="C16" s="11"/>
      <c r="D16" s="11"/>
      <c r="E16" s="13"/>
      <c r="F16" s="10">
        <v>4</v>
      </c>
      <c r="G16" s="13" t="s">
        <v>39</v>
      </c>
      <c r="H16" s="10"/>
      <c r="I16" s="13"/>
      <c r="J16" s="64"/>
      <c r="K16" s="64"/>
      <c r="L16" s="64"/>
      <c r="M16" s="64">
        <f>SUM(M5:M15)</f>
        <v>503000</v>
      </c>
      <c r="N16" s="11"/>
      <c r="O16" s="11"/>
      <c r="P16" s="10"/>
    </row>
  </sheetData>
  <mergeCells count="14">
    <mergeCell ref="M3:M4"/>
    <mergeCell ref="G3:G4"/>
    <mergeCell ref="H3:H4"/>
    <mergeCell ref="I3:I4"/>
    <mergeCell ref="E3:E4"/>
    <mergeCell ref="F3:F4"/>
    <mergeCell ref="B1:P1"/>
    <mergeCell ref="B2:I2"/>
    <mergeCell ref="M2:P2"/>
    <mergeCell ref="J3:K3"/>
    <mergeCell ref="N3:O3"/>
    <mergeCell ref="C3:D3"/>
    <mergeCell ref="P3:P4"/>
    <mergeCell ref="L3:L4"/>
  </mergeCells>
  <phoneticPr fontId="3" type="noConversion"/>
  <pageMargins left="0.74803149606299213" right="0.35433070866141736" top="0.78740157480314965" bottom="0.78740157480314965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토지조서</vt:lpstr>
      <vt:lpstr>지장물조서</vt:lpstr>
      <vt:lpstr>지장물조서!Print_Area</vt:lpstr>
      <vt:lpstr>토지조서!Print_Area</vt:lpstr>
      <vt:lpstr>지장물조서!Print_Titles</vt:lpstr>
      <vt:lpstr>토지조서!Print_Titles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하천담당1</dc:creator>
  <cp:lastModifiedBy>kjwkor</cp:lastModifiedBy>
  <cp:lastPrinted>2011-09-20T13:33:18Z</cp:lastPrinted>
  <dcterms:created xsi:type="dcterms:W3CDTF">2005-08-22T00:26:07Z</dcterms:created>
  <dcterms:modified xsi:type="dcterms:W3CDTF">2011-09-21T04:15:13Z</dcterms:modified>
</cp:coreProperties>
</file>